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55" firstSheet="1" activeTab="1"/>
  </bookViews>
  <sheets>
    <sheet name="公告成績用" sheetId="25" state="hidden" r:id="rId1"/>
    <sheet name="工作表2" sheetId="26" r:id="rId2"/>
  </sheets>
  <calcPr calcId="162913"/>
</workbook>
</file>

<file path=xl/calcChain.xml><?xml version="1.0" encoding="utf-8"?>
<calcChain xmlns="http://schemas.openxmlformats.org/spreadsheetml/2006/main">
  <c r="H7" i="26" l="1"/>
  <c r="G7" i="26"/>
  <c r="F7" i="26"/>
  <c r="E7" i="26"/>
  <c r="D7" i="26"/>
  <c r="C7" i="26"/>
  <c r="B7" i="26"/>
  <c r="B3" i="26"/>
  <c r="G3" i="26" l="1"/>
  <c r="F3" i="26"/>
  <c r="E3" i="26"/>
  <c r="D3" i="26"/>
  <c r="C3" i="26"/>
</calcChain>
</file>

<file path=xl/sharedStrings.xml><?xml version="1.0" encoding="utf-8"?>
<sst xmlns="http://schemas.openxmlformats.org/spreadsheetml/2006/main" count="43" uniqueCount="29">
  <si>
    <t>身分證字號</t>
  </si>
  <si>
    <t>姓   名</t>
  </si>
  <si>
    <t>總成績
(滿分100分)</t>
  </si>
  <si>
    <t>身分證字號</t>
    <phoneticPr fontId="1" type="noConversion"/>
  </si>
  <si>
    <t>試教分數</t>
  </si>
  <si>
    <t>試教分數</t>
    <phoneticPr fontId="1" type="noConversion"/>
  </si>
  <si>
    <t>試教50%0.5</t>
    <phoneticPr fontId="1" type="noConversion"/>
  </si>
  <si>
    <t>口試分數</t>
    <phoneticPr fontId="1" type="noConversion"/>
  </si>
  <si>
    <t>口試50%</t>
    <phoneticPr fontId="1" type="noConversion"/>
  </si>
  <si>
    <t>試教50%</t>
    <phoneticPr fontId="1" type="noConversion"/>
  </si>
  <si>
    <t>試教分數</t>
    <phoneticPr fontId="1" type="noConversion"/>
  </si>
  <si>
    <t>口試50%</t>
    <phoneticPr fontId="1" type="noConversion"/>
  </si>
  <si>
    <t>實作分數</t>
  </si>
  <si>
    <t>總成績
(滿分100分)</t>
    <phoneticPr fontId="1" type="noConversion"/>
  </si>
  <si>
    <t>姓    名</t>
  </si>
  <si>
    <t>試教50%</t>
    <phoneticPr fontId="1" type="noConversion"/>
  </si>
  <si>
    <t>實作50%</t>
    <phoneticPr fontId="1" type="noConversion"/>
  </si>
  <si>
    <t>L220531599</t>
  </si>
  <si>
    <t>試教50%0.5</t>
  </si>
  <si>
    <t>口試分數</t>
  </si>
  <si>
    <t>口試45%</t>
    <phoneticPr fontId="1" type="noConversion"/>
  </si>
  <si>
    <t>特殊加分5%</t>
    <phoneticPr fontId="1" type="noConversion"/>
  </si>
  <si>
    <t>特殊教育科請在上面欄位輸入身分證字號查詢</t>
    <phoneticPr fontId="1" type="noConversion"/>
  </si>
  <si>
    <t>口試45%</t>
    <phoneticPr fontId="1" type="noConversion"/>
  </si>
  <si>
    <t>特殊加分5%</t>
    <phoneticPr fontId="1" type="noConversion"/>
  </si>
  <si>
    <t>體育科請在上面欄位輸入身分證字號查詢</t>
    <phoneticPr fontId="1" type="noConversion"/>
  </si>
  <si>
    <t>N126255472</t>
  </si>
  <si>
    <t>陳冠賢</t>
  </si>
  <si>
    <t>廖良惟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</si>
</sst>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11" workbookViewId="0">
      <selection activeCell="A11" sqref="A1:XFD1048576"/>
    </sheetView>
  </sheetViews>
  <sheetFormatPr defaultRowHeight="16.5" x14ac:dyDescent="0.25"/>
  <cols>
    <col min="1" max="1" width="20.375" customWidth="1"/>
    <col min="7" max="7" width="19.125" bestFit="1" customWidth="1"/>
  </cols>
  <sheetData>
    <row r="1" spans="1:10" hidden="1" x14ac:dyDescent="0.25">
      <c r="A1" s="4" t="s">
        <v>0</v>
      </c>
      <c r="B1" s="4" t="s">
        <v>1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2</v>
      </c>
      <c r="H1" s="4"/>
      <c r="I1" s="4"/>
      <c r="J1" s="4"/>
    </row>
    <row r="2" spans="1:10" hidden="1" x14ac:dyDescent="0.25">
      <c r="A2" s="5" t="s">
        <v>26</v>
      </c>
      <c r="B2" s="4" t="s">
        <v>27</v>
      </c>
      <c r="C2" s="4">
        <v>86.67</v>
      </c>
      <c r="D2" s="4">
        <v>43.34</v>
      </c>
      <c r="E2" s="4">
        <v>85</v>
      </c>
      <c r="F2" s="4">
        <v>42.5</v>
      </c>
      <c r="G2" s="4">
        <v>85.84</v>
      </c>
      <c r="H2" s="4"/>
      <c r="I2" s="4"/>
      <c r="J2" s="4"/>
    </row>
    <row r="3" spans="1:10" hidden="1" x14ac:dyDescent="0.25">
      <c r="A3" s="5"/>
      <c r="B3" s="4"/>
      <c r="C3" s="4"/>
      <c r="D3" s="4"/>
      <c r="E3" s="4"/>
      <c r="F3" s="4"/>
      <c r="G3" s="4"/>
      <c r="H3" s="4"/>
      <c r="I3" s="4"/>
      <c r="J3" s="4"/>
    </row>
    <row r="4" spans="1:10" hidden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idden="1" x14ac:dyDescent="0.25">
      <c r="A5" s="4" t="s">
        <v>0</v>
      </c>
      <c r="B5" s="4" t="s">
        <v>14</v>
      </c>
      <c r="C5" s="4" t="s">
        <v>4</v>
      </c>
      <c r="D5" s="4" t="s">
        <v>15</v>
      </c>
      <c r="E5" s="4" t="s">
        <v>12</v>
      </c>
      <c r="F5" s="4" t="s">
        <v>16</v>
      </c>
      <c r="G5" s="4" t="s">
        <v>2</v>
      </c>
      <c r="H5" s="4"/>
      <c r="I5" s="4"/>
      <c r="J5" s="4"/>
    </row>
    <row r="6" spans="1:10" hidden="1" x14ac:dyDescent="0.25">
      <c r="A6" s="4"/>
      <c r="B6" s="4"/>
      <c r="C6" s="4"/>
      <c r="D6" s="4"/>
      <c r="E6" s="4"/>
      <c r="F6" s="4"/>
      <c r="G6" s="4"/>
      <c r="H6" s="4"/>
      <c r="I6" s="5"/>
      <c r="J6" s="4"/>
    </row>
    <row r="7" spans="1:10" hidden="1" x14ac:dyDescent="0.25">
      <c r="A7" s="4"/>
      <c r="B7" s="4"/>
      <c r="C7" s="4"/>
      <c r="D7" s="4"/>
      <c r="E7" s="4"/>
      <c r="F7" s="4"/>
      <c r="G7" s="4"/>
      <c r="H7" s="4"/>
      <c r="I7" s="5"/>
      <c r="J7" s="4"/>
    </row>
    <row r="8" spans="1:10" hidden="1" x14ac:dyDescent="0.25">
      <c r="A8" s="4" t="s">
        <v>0</v>
      </c>
      <c r="B8" s="4" t="s">
        <v>1</v>
      </c>
      <c r="C8" s="4" t="s">
        <v>4</v>
      </c>
      <c r="D8" s="4" t="s">
        <v>18</v>
      </c>
      <c r="E8" s="4" t="s">
        <v>19</v>
      </c>
      <c r="F8" s="4" t="s">
        <v>20</v>
      </c>
      <c r="G8" s="4" t="s">
        <v>21</v>
      </c>
      <c r="H8" s="4" t="s">
        <v>2</v>
      </c>
      <c r="I8" s="5"/>
      <c r="J8" s="4"/>
    </row>
    <row r="9" spans="1:10" hidden="1" x14ac:dyDescent="0.25">
      <c r="A9" s="4" t="s">
        <v>17</v>
      </c>
      <c r="B9" s="4" t="s">
        <v>28</v>
      </c>
      <c r="C9" s="4">
        <v>81</v>
      </c>
      <c r="D9" s="4">
        <v>40.5</v>
      </c>
      <c r="E9" s="4">
        <v>81.33</v>
      </c>
      <c r="F9" s="4">
        <v>36.6</v>
      </c>
      <c r="G9" s="5">
        <v>0</v>
      </c>
      <c r="H9" s="5">
        <v>77.099999999999994</v>
      </c>
      <c r="I9" s="5"/>
      <c r="J9" s="4"/>
    </row>
    <row r="10" spans="1:10" hidden="1" x14ac:dyDescent="0.25"/>
  </sheetData>
  <sheetProtection algorithmName="SHA-512" hashValue="DH4oGW7NykMtQK2BKP5F2ceDmFL/HXwEBagfgOT81ixItvOgEpSpFA6V30vzUAXqnDQIFh01u0jShR+Skdtq7Q==" saltValue="DQlnq+5GOEsiMqLbRSM+zw==" spinCount="100000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A9" sqref="A9"/>
    </sheetView>
  </sheetViews>
  <sheetFormatPr defaultRowHeight="16.5" x14ac:dyDescent="0.25"/>
  <cols>
    <col min="1" max="1" width="32" customWidth="1"/>
    <col min="2" max="3" width="9.5" bestFit="1" customWidth="1"/>
    <col min="4" max="4" width="9.125" customWidth="1"/>
    <col min="5" max="6" width="9.5" bestFit="1" customWidth="1"/>
    <col min="7" max="7" width="11.75" customWidth="1"/>
    <col min="8" max="8" width="10.375" customWidth="1"/>
  </cols>
  <sheetData>
    <row r="2" spans="1:8" ht="33" x14ac:dyDescent="0.25">
      <c r="A2" s="1" t="s">
        <v>3</v>
      </c>
      <c r="B2" s="1" t="s">
        <v>1</v>
      </c>
      <c r="C2" s="1" t="s">
        <v>10</v>
      </c>
      <c r="D2" s="1" t="s">
        <v>9</v>
      </c>
      <c r="E2" s="1" t="s">
        <v>7</v>
      </c>
      <c r="F2" s="1" t="s">
        <v>11</v>
      </c>
      <c r="G2" s="3" t="s">
        <v>13</v>
      </c>
    </row>
    <row r="3" spans="1:8" ht="45" customHeight="1" x14ac:dyDescent="0.25">
      <c r="A3" s="6"/>
      <c r="B3" s="1" t="e">
        <f>VLOOKUP(A3,公告成績用!$A$1:$G$4,2,FALSE)</f>
        <v>#N/A</v>
      </c>
      <c r="C3" s="1" t="e">
        <f>VLOOKUP(A3,公告成績用!$A$1:$G$4,3,FALSE)</f>
        <v>#N/A</v>
      </c>
      <c r="D3" s="1" t="e">
        <f>VLOOKUP(A3,公告成績用!$A$1:$G$4,4,FALSE)</f>
        <v>#N/A</v>
      </c>
      <c r="E3" s="1" t="e">
        <f>VLOOKUP(A3,公告成績用!$A$1:$G$4,5,FALSE)</f>
        <v>#N/A</v>
      </c>
      <c r="F3" s="1" t="e">
        <f>VLOOKUP(A3,公告成績用!$A$1:$G$4,6,FALSE)</f>
        <v>#N/A</v>
      </c>
      <c r="G3" s="1" t="e">
        <f>VLOOKUP(A3,公告成績用!$A$1:$G$4,7,FALSE)</f>
        <v>#N/A</v>
      </c>
    </row>
    <row r="4" spans="1:8" ht="63" customHeight="1" x14ac:dyDescent="0.25">
      <c r="A4" s="2" t="s">
        <v>25</v>
      </c>
    </row>
    <row r="6" spans="1:8" ht="49.5" x14ac:dyDescent="0.25">
      <c r="A6" s="1" t="s">
        <v>3</v>
      </c>
      <c r="B6" s="1" t="s">
        <v>1</v>
      </c>
      <c r="C6" s="1" t="s">
        <v>10</v>
      </c>
      <c r="D6" s="1" t="s">
        <v>9</v>
      </c>
      <c r="E6" s="1" t="s">
        <v>7</v>
      </c>
      <c r="F6" s="1" t="s">
        <v>23</v>
      </c>
      <c r="G6" s="3" t="s">
        <v>24</v>
      </c>
      <c r="H6" s="3" t="s">
        <v>13</v>
      </c>
    </row>
    <row r="7" spans="1:8" ht="45" customHeight="1" x14ac:dyDescent="0.25">
      <c r="A7" s="6"/>
      <c r="B7" s="1" t="e">
        <f>VLOOKUP(A7,公告成績用!$A$8:$H$9,2,FALSE)</f>
        <v>#N/A</v>
      </c>
      <c r="C7" s="1" t="e">
        <f>VLOOKUP(A7,公告成績用!$A$8:$H$9,3,FALSE)</f>
        <v>#N/A</v>
      </c>
      <c r="D7" s="1" t="e">
        <f>VLOOKUP(A7,公告成績用!$A$8:$H$9,4,FALSE)</f>
        <v>#N/A</v>
      </c>
      <c r="E7" s="1" t="e">
        <f>VLOOKUP(A7,公告成績用!$A$8:$H$9,5,FALSE)</f>
        <v>#N/A</v>
      </c>
      <c r="F7" s="1" t="e">
        <f>VLOOKUP(A7,公告成績用!$A$8:$H$9,6,FALSE)</f>
        <v>#N/A</v>
      </c>
      <c r="G7" s="1" t="e">
        <f>VLOOKUP(A7,公告成績用!$A$8:$H$9,7,FALSE)</f>
        <v>#N/A</v>
      </c>
      <c r="H7" s="1" t="e">
        <f>VLOOKUP(A7,公告成績用!$A$8:$H$9,8,FALSE)</f>
        <v>#N/A</v>
      </c>
    </row>
    <row r="8" spans="1:8" ht="33" x14ac:dyDescent="0.25">
      <c r="A8" s="2" t="s">
        <v>22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公告成績用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2012-01-05T23:09:55Z</cp:lastPrinted>
  <dcterms:created xsi:type="dcterms:W3CDTF">2006-09-13T11:24:16Z</dcterms:created>
  <dcterms:modified xsi:type="dcterms:W3CDTF">2021-08-27T07:36:12Z</dcterms:modified>
</cp:coreProperties>
</file>